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ding\OilDefi\"/>
    </mc:Choice>
  </mc:AlternateContent>
  <xr:revisionPtr revIDLastSave="0" documentId="8_{0CB74A80-9A85-419F-896F-E26E1A61F9FE}" xr6:coauthVersionLast="45" xr6:coauthVersionMax="45" xr10:uidLastSave="{00000000-0000-0000-0000-000000000000}"/>
  <bookViews>
    <workbookView xWindow="-120" yWindow="-120" windowWidth="29040" windowHeight="15720" xr2:uid="{55E5460E-7B81-9F43-B020-A41E77C9829C}"/>
  </bookViews>
  <sheets>
    <sheet name="Sovoron Chart" sheetId="1" r:id="rId1"/>
  </sheets>
  <externalReferences>
    <externalReference r:id="rId2"/>
    <externalReference r:id="rId3"/>
    <externalReference r:id="rId4"/>
  </externalReferences>
  <definedNames>
    <definedName name="_01.09.2015">'[1]Capri 3 brm 70%'!$D$24</definedName>
    <definedName name="Beg_Bal">'[2]Loan Amortization Schedule'!$C$18:$C$497</definedName>
    <definedName name="End_Bal">'[2]Loan Amortization Schedule'!$I$18:$I$497</definedName>
    <definedName name="Enter_values">'[3]Loan Amortization Schedule'!$D$8</definedName>
    <definedName name="Extra_Pay">'[2]Loan Amortization Schedule'!$E$18:$E$497</definedName>
    <definedName name="Full_Print">'[2]Loan Amortization Schedule'!$A$1:$J$497</definedName>
    <definedName name="Header_Row">ROW('[2]Loan Amortization Schedule'!$A$17:$IV$17)</definedName>
    <definedName name="Int">'[2]Loan Amortization Schedule'!$H$18:$H$497</definedName>
    <definedName name="Interest_Rate">'[1]Capri 3 brm 70%'!$D$21</definedName>
    <definedName name="Last_Row">IF(Values_Entered,Header_Row+Number_of_Payments,Header_Row)</definedName>
    <definedName name="Loan_Amount">'[1]Capri 3 brm 70%'!$D$20</definedName>
    <definedName name="Loan_Start">'[1]Capri 3 brm 70%'!$D$24</definedName>
    <definedName name="Loan_Years">'[1]Capri 3 brm 70%'!$D$22</definedName>
    <definedName name="Num_Pmt_Per_Year">'[1]Capri 3 brm 70%'!$D$23</definedName>
    <definedName name="Number_of_Payments">MATCH(0.01,End_Bal,-1)+1</definedName>
    <definedName name="Number_of_payments_per_year">'[3]Loan Amortization Schedule'!$D$11</definedName>
    <definedName name="Pay_Num">'[2]Loan Amortization Schedule'!$A$18:$A$497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'[2]Loan Amortization Schedule'!$G$18:$G$497</definedName>
    <definedName name="Print_Area_Reset">OFFSET(Full_Print,0,0,Last_Row)</definedName>
    <definedName name="Sched_Pay">'[2]Loan Amortization Schedule'!$D$18:$D$497</definedName>
    <definedName name="Scheduled_Extra_Payments">'[2]Loan Amortization Schedule'!$D$10</definedName>
    <definedName name="Scheduled_Monthly_Payment">'[1]Capri 3 brm 70%'!$H$20</definedName>
    <definedName name="Scheduled_payment">'[3]Loan Amortization Schedule'!$J$8+'[1]Capri 3 brm 70%'!$H$20</definedName>
    <definedName name="Total_Pay">'[2]Loan Amortization Schedule'!$F$18:$F$497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" l="1"/>
  <c r="F36" i="1"/>
  <c r="C36" i="1"/>
  <c r="C37" i="1"/>
  <c r="D37" i="1"/>
  <c r="D36" i="1"/>
  <c r="E36" i="1"/>
  <c r="F37" i="1" l="1"/>
  <c r="D35" i="1"/>
  <c r="F35" i="1" s="1"/>
  <c r="C35" i="1"/>
  <c r="D34" i="1"/>
  <c r="F34" i="1" s="1"/>
  <c r="C34" i="1"/>
  <c r="D33" i="1"/>
  <c r="F33" i="1" s="1"/>
  <c r="C33" i="1"/>
  <c r="D32" i="1"/>
  <c r="F32" i="1" s="1"/>
  <c r="C32" i="1"/>
  <c r="D31" i="1"/>
  <c r="F31" i="1" s="1"/>
  <c r="C31" i="1"/>
  <c r="D30" i="1"/>
  <c r="F30" i="1" s="1"/>
  <c r="C30" i="1"/>
  <c r="D29" i="1"/>
  <c r="F29" i="1" s="1"/>
  <c r="C29" i="1"/>
  <c r="D28" i="1"/>
  <c r="F28" i="1" s="1"/>
  <c r="C28" i="1"/>
  <c r="D27" i="1"/>
  <c r="F27" i="1" s="1"/>
  <c r="C27" i="1"/>
  <c r="D26" i="1"/>
  <c r="F26" i="1" s="1"/>
  <c r="C26" i="1"/>
  <c r="D25" i="1"/>
  <c r="F25" i="1" s="1"/>
  <c r="C25" i="1"/>
  <c r="D24" i="1"/>
  <c r="F24" i="1" s="1"/>
  <c r="C24" i="1"/>
  <c r="D23" i="1"/>
  <c r="F23" i="1" s="1"/>
  <c r="C23" i="1"/>
  <c r="D22" i="1"/>
  <c r="F22" i="1" s="1"/>
  <c r="C22" i="1"/>
  <c r="D21" i="1"/>
  <c r="F21" i="1" s="1"/>
  <c r="C21" i="1"/>
  <c r="D20" i="1"/>
  <c r="F20" i="1" s="1"/>
  <c r="C20" i="1"/>
  <c r="D19" i="1"/>
  <c r="F19" i="1" s="1"/>
  <c r="C19" i="1"/>
  <c r="D18" i="1"/>
  <c r="F18" i="1" s="1"/>
  <c r="C18" i="1"/>
  <c r="D17" i="1"/>
  <c r="F17" i="1" s="1"/>
  <c r="C17" i="1"/>
  <c r="D16" i="1"/>
  <c r="F16" i="1" s="1"/>
  <c r="C16" i="1"/>
  <c r="D15" i="1"/>
  <c r="F15" i="1" s="1"/>
  <c r="C15" i="1"/>
  <c r="D14" i="1"/>
  <c r="F14" i="1" s="1"/>
  <c r="C14" i="1"/>
  <c r="D13" i="1"/>
  <c r="F13" i="1" s="1"/>
  <c r="C13" i="1"/>
  <c r="D12" i="1"/>
  <c r="F12" i="1" s="1"/>
  <c r="C12" i="1"/>
  <c r="D11" i="1"/>
  <c r="F11" i="1" s="1"/>
  <c r="C11" i="1"/>
  <c r="D10" i="1"/>
  <c r="F10" i="1" s="1"/>
  <c r="C10" i="1"/>
  <c r="D9" i="1"/>
  <c r="F9" i="1" s="1"/>
  <c r="C9" i="1"/>
</calcChain>
</file>

<file path=xl/sharedStrings.xml><?xml version="1.0" encoding="utf-8"?>
<sst xmlns="http://schemas.openxmlformats.org/spreadsheetml/2006/main" count="6" uniqueCount="6">
  <si>
    <t>Date</t>
  </si>
  <si>
    <t>Balance</t>
  </si>
  <si>
    <t>Gain/Loss</t>
  </si>
  <si>
    <t>Cumulative</t>
  </si>
  <si>
    <t>ROI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</si>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</sst>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15" fontId="1" fillId="0" borderId="0" xfId="1" applyNumberFormat="1"/>
    <xf numFmtId="42" fontId="1" fillId="0" borderId="0" xfId="1" applyNumberFormat="1"/>
    <xf numFmtId="37" fontId="1" fillId="0" borderId="0" xfId="1" applyNumberFormat="1"/>
    <xf numFmtId="9" fontId="1" fillId="0" borderId="0" xfId="1" applyNumberFormat="1"/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 xr:uid="{AEFCA989-6E07-154A-AD61-803378610F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/>
              <a:t>Epic Trading 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14094582942478E-2"/>
          <c:y val="6.490710613652631E-2"/>
          <c:w val="0.92349611984422519"/>
          <c:h val="0.86510298041257239"/>
        </c:manualLayout>
      </c:layout>
      <c:lineChart>
        <c:grouping val="standard"/>
        <c:varyColors val="0"/>
        <c:ser>
          <c:idx val="1"/>
          <c:order val="0"/>
          <c:tx>
            <c:strRef>
              <c:f>'Sovoron Chart'!$C$7</c:f>
              <c:strCache>
                <c:ptCount val="1"/>
                <c:pt idx="0">
                  <c:v>Gain/Loss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'Sovoron Chart'!$A$8:$A$37</c:f>
              <c:numCache>
                <c:formatCode>d\-mmm\-yy</c:formatCode>
                <c:ptCount val="30"/>
                <c:pt idx="0">
                  <c:v>44904</c:v>
                </c:pt>
                <c:pt idx="1">
                  <c:v>44911</c:v>
                </c:pt>
                <c:pt idx="2">
                  <c:v>44918</c:v>
                </c:pt>
                <c:pt idx="3">
                  <c:v>44925</c:v>
                </c:pt>
                <c:pt idx="4">
                  <c:v>44932</c:v>
                </c:pt>
                <c:pt idx="5">
                  <c:v>44939</c:v>
                </c:pt>
                <c:pt idx="6">
                  <c:v>44946</c:v>
                </c:pt>
                <c:pt idx="7">
                  <c:v>44953</c:v>
                </c:pt>
                <c:pt idx="8">
                  <c:v>44960</c:v>
                </c:pt>
                <c:pt idx="9">
                  <c:v>44967</c:v>
                </c:pt>
                <c:pt idx="10">
                  <c:v>44974</c:v>
                </c:pt>
                <c:pt idx="11">
                  <c:v>44981</c:v>
                </c:pt>
                <c:pt idx="12">
                  <c:v>44988</c:v>
                </c:pt>
                <c:pt idx="13">
                  <c:v>44995</c:v>
                </c:pt>
                <c:pt idx="14">
                  <c:v>45002</c:v>
                </c:pt>
                <c:pt idx="15">
                  <c:v>45009</c:v>
                </c:pt>
                <c:pt idx="16">
                  <c:v>45016</c:v>
                </c:pt>
                <c:pt idx="17">
                  <c:v>45023</c:v>
                </c:pt>
                <c:pt idx="18">
                  <c:v>45030</c:v>
                </c:pt>
                <c:pt idx="19">
                  <c:v>45037</c:v>
                </c:pt>
                <c:pt idx="20">
                  <c:v>45044</c:v>
                </c:pt>
                <c:pt idx="21">
                  <c:v>45051</c:v>
                </c:pt>
                <c:pt idx="22">
                  <c:v>45058</c:v>
                </c:pt>
                <c:pt idx="23">
                  <c:v>45065</c:v>
                </c:pt>
                <c:pt idx="24">
                  <c:v>45072</c:v>
                </c:pt>
                <c:pt idx="25">
                  <c:v>45079</c:v>
                </c:pt>
                <c:pt idx="26">
                  <c:v>45086</c:v>
                </c:pt>
                <c:pt idx="27">
                  <c:v>45093</c:v>
                </c:pt>
                <c:pt idx="28">
                  <c:v>45100</c:v>
                </c:pt>
                <c:pt idx="29">
                  <c:v>45106</c:v>
                </c:pt>
              </c:numCache>
            </c:numRef>
          </c:cat>
          <c:val>
            <c:numRef>
              <c:f>'Sovoron Chart'!$C$8:$C$37</c:f>
              <c:numCache>
                <c:formatCode>_("$"* #,##0_);_("$"* \(#,##0\);_("$"* "-"_);_(@_)</c:formatCode>
                <c:ptCount val="30"/>
                <c:pt idx="0">
                  <c:v>0</c:v>
                </c:pt>
                <c:pt idx="1">
                  <c:v>15527</c:v>
                </c:pt>
                <c:pt idx="2">
                  <c:v>20216</c:v>
                </c:pt>
                <c:pt idx="3">
                  <c:v>3104</c:v>
                </c:pt>
                <c:pt idx="4">
                  <c:v>-22747</c:v>
                </c:pt>
                <c:pt idx="5">
                  <c:v>23110</c:v>
                </c:pt>
                <c:pt idx="6">
                  <c:v>5638</c:v>
                </c:pt>
                <c:pt idx="7">
                  <c:v>-4547</c:v>
                </c:pt>
                <c:pt idx="8">
                  <c:v>-21736</c:v>
                </c:pt>
                <c:pt idx="9">
                  <c:v>28281</c:v>
                </c:pt>
                <c:pt idx="10">
                  <c:v>-13179</c:v>
                </c:pt>
                <c:pt idx="11">
                  <c:v>-4923</c:v>
                </c:pt>
                <c:pt idx="12">
                  <c:v>1079</c:v>
                </c:pt>
                <c:pt idx="13">
                  <c:v>1397</c:v>
                </c:pt>
                <c:pt idx="14">
                  <c:v>4609</c:v>
                </c:pt>
                <c:pt idx="15">
                  <c:v>-335</c:v>
                </c:pt>
                <c:pt idx="16">
                  <c:v>1832</c:v>
                </c:pt>
                <c:pt idx="17">
                  <c:v>-1453</c:v>
                </c:pt>
                <c:pt idx="18">
                  <c:v>-595</c:v>
                </c:pt>
                <c:pt idx="19">
                  <c:v>4781</c:v>
                </c:pt>
                <c:pt idx="20">
                  <c:v>3848</c:v>
                </c:pt>
                <c:pt idx="21">
                  <c:v>11724</c:v>
                </c:pt>
                <c:pt idx="22">
                  <c:v>-1061</c:v>
                </c:pt>
                <c:pt idx="23">
                  <c:v>5403</c:v>
                </c:pt>
                <c:pt idx="24">
                  <c:v>1536</c:v>
                </c:pt>
                <c:pt idx="25">
                  <c:v>6876</c:v>
                </c:pt>
                <c:pt idx="26">
                  <c:v>4197</c:v>
                </c:pt>
                <c:pt idx="27">
                  <c:v>8173</c:v>
                </c:pt>
                <c:pt idx="28">
                  <c:v>2499</c:v>
                </c:pt>
                <c:pt idx="29">
                  <c:v>5438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EB-1E45-9565-85A7F4AF0297}"/>
            </c:ext>
          </c:extLst>
        </c:ser>
        <c:ser>
          <c:idx val="2"/>
          <c:order val="1"/>
          <c:tx>
            <c:strRef>
              <c:f>'Sovoron Chart'!$D$7</c:f>
              <c:strCache>
                <c:ptCount val="1"/>
                <c:pt idx="0">
                  <c:v>Cumulative</c:v>
                </c:pt>
              </c:strCache>
            </c:strRef>
          </c:tx>
          <c:spPr>
            <a:ln w="476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'Sovoron Chart'!$A$8:$A$37</c:f>
              <c:numCache>
                <c:formatCode>d\-mmm\-yy</c:formatCode>
                <c:ptCount val="30"/>
                <c:pt idx="0">
                  <c:v>44904</c:v>
                </c:pt>
                <c:pt idx="1">
                  <c:v>44911</c:v>
                </c:pt>
                <c:pt idx="2">
                  <c:v>44918</c:v>
                </c:pt>
                <c:pt idx="3">
                  <c:v>44925</c:v>
                </c:pt>
                <c:pt idx="4">
                  <c:v>44932</c:v>
                </c:pt>
                <c:pt idx="5">
                  <c:v>44939</c:v>
                </c:pt>
                <c:pt idx="6">
                  <c:v>44946</c:v>
                </c:pt>
                <c:pt idx="7">
                  <c:v>44953</c:v>
                </c:pt>
                <c:pt idx="8">
                  <c:v>44960</c:v>
                </c:pt>
                <c:pt idx="9">
                  <c:v>44967</c:v>
                </c:pt>
                <c:pt idx="10">
                  <c:v>44974</c:v>
                </c:pt>
                <c:pt idx="11">
                  <c:v>44981</c:v>
                </c:pt>
                <c:pt idx="12">
                  <c:v>44988</c:v>
                </c:pt>
                <c:pt idx="13">
                  <c:v>44995</c:v>
                </c:pt>
                <c:pt idx="14">
                  <c:v>45002</c:v>
                </c:pt>
                <c:pt idx="15">
                  <c:v>45009</c:v>
                </c:pt>
                <c:pt idx="16">
                  <c:v>45016</c:v>
                </c:pt>
                <c:pt idx="17">
                  <c:v>45023</c:v>
                </c:pt>
                <c:pt idx="18">
                  <c:v>45030</c:v>
                </c:pt>
                <c:pt idx="19">
                  <c:v>45037</c:v>
                </c:pt>
                <c:pt idx="20">
                  <c:v>45044</c:v>
                </c:pt>
                <c:pt idx="21">
                  <c:v>45051</c:v>
                </c:pt>
                <c:pt idx="22">
                  <c:v>45058</c:v>
                </c:pt>
                <c:pt idx="23">
                  <c:v>45065</c:v>
                </c:pt>
                <c:pt idx="24">
                  <c:v>45072</c:v>
                </c:pt>
                <c:pt idx="25">
                  <c:v>45079</c:v>
                </c:pt>
                <c:pt idx="26">
                  <c:v>45086</c:v>
                </c:pt>
                <c:pt idx="27">
                  <c:v>45093</c:v>
                </c:pt>
                <c:pt idx="28">
                  <c:v>45100</c:v>
                </c:pt>
                <c:pt idx="29">
                  <c:v>45106</c:v>
                </c:pt>
              </c:numCache>
            </c:numRef>
          </c:cat>
          <c:val>
            <c:numRef>
              <c:f>'Sovoron Chart'!$D$8:$D$37</c:f>
              <c:numCache>
                <c:formatCode>_("$"* #,##0_);_("$"* \(#,##0\);_("$"* "-"_);_(@_)</c:formatCode>
                <c:ptCount val="30"/>
                <c:pt idx="0">
                  <c:v>0</c:v>
                </c:pt>
                <c:pt idx="1">
                  <c:v>15527</c:v>
                </c:pt>
                <c:pt idx="2">
                  <c:v>35743</c:v>
                </c:pt>
                <c:pt idx="3">
                  <c:v>38847</c:v>
                </c:pt>
                <c:pt idx="4">
                  <c:v>16100</c:v>
                </c:pt>
                <c:pt idx="5">
                  <c:v>39210</c:v>
                </c:pt>
                <c:pt idx="6">
                  <c:v>44848</c:v>
                </c:pt>
                <c:pt idx="7">
                  <c:v>40301</c:v>
                </c:pt>
                <c:pt idx="8">
                  <c:v>18565</c:v>
                </c:pt>
                <c:pt idx="9">
                  <c:v>46846</c:v>
                </c:pt>
                <c:pt idx="10">
                  <c:v>33667</c:v>
                </c:pt>
                <c:pt idx="11">
                  <c:v>28744</c:v>
                </c:pt>
                <c:pt idx="12">
                  <c:v>29823</c:v>
                </c:pt>
                <c:pt idx="13">
                  <c:v>31220</c:v>
                </c:pt>
                <c:pt idx="14">
                  <c:v>35829</c:v>
                </c:pt>
                <c:pt idx="15">
                  <c:v>35494</c:v>
                </c:pt>
                <c:pt idx="16">
                  <c:v>37326</c:v>
                </c:pt>
                <c:pt idx="17">
                  <c:v>35873</c:v>
                </c:pt>
                <c:pt idx="18">
                  <c:v>35278</c:v>
                </c:pt>
                <c:pt idx="19">
                  <c:v>40059</c:v>
                </c:pt>
                <c:pt idx="20">
                  <c:v>43907</c:v>
                </c:pt>
                <c:pt idx="21">
                  <c:v>55631</c:v>
                </c:pt>
                <c:pt idx="22">
                  <c:v>54570</c:v>
                </c:pt>
                <c:pt idx="23">
                  <c:v>59973</c:v>
                </c:pt>
                <c:pt idx="24">
                  <c:v>61509</c:v>
                </c:pt>
                <c:pt idx="25">
                  <c:v>68385</c:v>
                </c:pt>
                <c:pt idx="26">
                  <c:v>72582</c:v>
                </c:pt>
                <c:pt idx="27">
                  <c:v>80755</c:v>
                </c:pt>
                <c:pt idx="28">
                  <c:v>83254</c:v>
                </c:pt>
                <c:pt idx="29">
                  <c:v>88692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B-1E45-9565-85A7F4AF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895568"/>
        <c:axId val="90897296"/>
      </c:lineChart>
      <c:dateAx>
        <c:axId val="9089556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7296"/>
        <c:crosses val="autoZero"/>
        <c:auto val="1"/>
        <c:lblOffset val="100"/>
        <c:baseTimeUnit val="days"/>
      </c:dateAx>
      <c:valAx>
        <c:axId val="90897296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556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2</xdr:row>
      <xdr:rowOff>114300</xdr:rowOff>
    </xdr:from>
    <xdr:to>
      <xdr:col>19</xdr:col>
      <xdr:colOff>381000</xdr:colOff>
      <xdr:row>34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F9997D-0E9D-A343-8930-156283B02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0.82912</cdr:x>
      <cdr:y>0.12702</cdr:y>
    </cdr:from>
    <cdr:to>
      <cdr:x>0.9627</cdr:x>
      <cdr:y>0.25404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A856AE-4F0E-02E7-67F3-C35FD3032BED}"/>
            </a:ext>
          </a:extLst>
        </cdr:cNvPr>
        <cdr:cNvSpPr txBox="1"/>
      </cdr:nvSpPr>
      <cdr:spPr>
        <a:xfrm xmlns:a="http://schemas.openxmlformats.org/drawingml/2006/main">
          <a:off x="8750300" y="698500"/>
          <a:ext cx="1409700" cy="69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0.6775</cdr:x>
      <cdr:y>0.11547</cdr:y>
    </cdr:from>
    <cdr:to>
      <cdr:x>0.83755</cdr:x>
      <cdr:y>0.25404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6D517A7-0BA2-EA65-742F-8F88F9701927}"/>
            </a:ext>
          </a:extLst>
        </cdr:cNvPr>
        <cdr:cNvSpPr txBox="1"/>
      </cdr:nvSpPr>
      <cdr:spPr>
        <a:xfrm xmlns:a="http://schemas.openxmlformats.org/drawingml/2006/main">
          <a:off x="7150100" y="635000"/>
          <a:ext cx="1689100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0.72804</cdr:x>
      <cdr:y>0.09932</cdr:y>
    </cdr:from>
    <cdr:to>
      <cdr:x>0.93141</cdr:x>
      <cdr:y>0.18015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4344D78-8F55-FDC5-F92C-DF50EF90329C}"/>
            </a:ext>
          </a:extLst>
        </cdr:cNvPr>
        <cdr:cNvSpPr txBox="1"/>
      </cdr:nvSpPr>
      <cdr:spPr>
        <a:xfrm xmlns:a="http://schemas.openxmlformats.org/drawingml/2006/main">
          <a:off x="7683472" y="628129"/>
          <a:ext cx="2146306" cy="51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i="0" baseline="0"/>
            <a:t>Annualized ROI 68%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y%20Drive/Wildefire%20Properties/Casa%20Linda/Investment%20Rental%20Income/New/Income%20-%20cost%20and%20amortiz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%20regan/Google%20Drive/Wildefire%20Properties/Casa%20Linda/Templates/Template%20Amortization%20cli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an%20Amortization%20Schedu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ri 3 brm 70%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B99C-9DED-584A-B070-90C8F8A34E2E}">
  <dimension ref="A7:F37"/>
  <sheetViews>
    <sheetView tabSelected="1" zoomScale="120" zoomScaleNormal="120" workbookViewId="0">
      <selection activeCell="D5" sqref="D5"/>
    </sheetView>
  </sheetViews>
  <sheetFormatPr defaultColWidth="10.875" defaultRowHeight="15" x14ac:dyDescent="0.25"/>
  <cols>
    <col min="1" max="4" width="10.875" style="1"/>
    <col min="5" max="5" width="4.625" style="1" bestFit="1" customWidth="1"/>
    <col min="6" max="16384" width="10.875" style="1"/>
  </cols>
  <sheetData>
    <row r="7" spans="1:6" x14ac:dyDescent="0.25">
      <c r="A7" s="6" t="s">
        <v>0</v>
      </c>
      <c r="B7" s="6" t="s">
        <v>1</v>
      </c>
      <c r="C7" s="6" t="s">
        <v>2</v>
      </c>
      <c r="D7" s="6" t="s">
        <v>3</v>
      </c>
      <c r="E7" s="6" t="s">
        <v>5</v>
      </c>
      <c r="F7" s="6" t="s">
        <v>4</v>
      </c>
    </row>
    <row r="8" spans="1:6" x14ac:dyDescent="0.25">
      <c r="A8" s="2">
        <v>44904</v>
      </c>
      <c r="B8" s="3">
        <v>274204</v>
      </c>
      <c r="C8" s="3">
        <v>0</v>
      </c>
      <c r="D8" s="3">
        <v>0</v>
      </c>
      <c r="E8" s="4"/>
    </row>
    <row r="9" spans="1:6" x14ac:dyDescent="0.25">
      <c r="A9" s="2">
        <v>44911</v>
      </c>
      <c r="B9" s="3">
        <v>289731</v>
      </c>
      <c r="C9" s="3">
        <f>B9-B8</f>
        <v>15527</v>
      </c>
      <c r="D9" s="3">
        <f>B9-B$8</f>
        <v>15527</v>
      </c>
      <c r="E9" s="4">
        <v>7</v>
      </c>
      <c r="F9" s="5">
        <f>(($B$8+D9)/$B$8)^(365/E9)-1</f>
        <v>16.673340580263456</v>
      </c>
    </row>
    <row r="10" spans="1:6" x14ac:dyDescent="0.25">
      <c r="A10" s="2">
        <v>44918</v>
      </c>
      <c r="B10" s="3">
        <v>309947</v>
      </c>
      <c r="C10" s="3">
        <f>B10-B9</f>
        <v>20216</v>
      </c>
      <c r="D10" s="3">
        <f t="shared" ref="D10:D37" si="0">B10-B$8</f>
        <v>35743</v>
      </c>
      <c r="E10" s="4">
        <v>14</v>
      </c>
      <c r="F10" s="5">
        <f>(($B$8+D10)/$B$8)^(365/E10)-1</f>
        <v>23.398094474972762</v>
      </c>
    </row>
    <row r="11" spans="1:6" x14ac:dyDescent="0.25">
      <c r="A11" s="2">
        <v>44925</v>
      </c>
      <c r="B11" s="3">
        <v>313051</v>
      </c>
      <c r="C11" s="3">
        <f t="shared" ref="C11:C37" si="1">B11-B10</f>
        <v>3104</v>
      </c>
      <c r="D11" s="3">
        <f t="shared" si="0"/>
        <v>38847</v>
      </c>
      <c r="E11" s="4">
        <v>21</v>
      </c>
      <c r="F11" s="5">
        <f t="shared" ref="F11:F37" si="2">(($B$8+D11)/$B$8)^(365/E11)-1</f>
        <v>9.0028270897687399</v>
      </c>
    </row>
    <row r="12" spans="1:6" x14ac:dyDescent="0.25">
      <c r="A12" s="2">
        <v>44932</v>
      </c>
      <c r="B12" s="3">
        <v>290304</v>
      </c>
      <c r="C12" s="3">
        <f t="shared" si="1"/>
        <v>-22747</v>
      </c>
      <c r="D12" s="3">
        <f t="shared" si="0"/>
        <v>16100</v>
      </c>
      <c r="E12" s="4">
        <v>28</v>
      </c>
      <c r="F12" s="5">
        <f t="shared" si="2"/>
        <v>1.1038511751791336</v>
      </c>
    </row>
    <row r="13" spans="1:6" x14ac:dyDescent="0.25">
      <c r="A13" s="2">
        <v>44939</v>
      </c>
      <c r="B13" s="3">
        <v>313414</v>
      </c>
      <c r="C13" s="3">
        <f t="shared" si="1"/>
        <v>23110</v>
      </c>
      <c r="D13" s="3">
        <f t="shared" si="0"/>
        <v>39210</v>
      </c>
      <c r="E13" s="4">
        <v>35</v>
      </c>
      <c r="F13" s="5">
        <f t="shared" si="2"/>
        <v>3.030160327723225</v>
      </c>
    </row>
    <row r="14" spans="1:6" x14ac:dyDescent="0.25">
      <c r="A14" s="2">
        <v>44946</v>
      </c>
      <c r="B14" s="3">
        <v>319052</v>
      </c>
      <c r="C14" s="3">
        <f t="shared" si="1"/>
        <v>5638</v>
      </c>
      <c r="D14" s="3">
        <f t="shared" si="0"/>
        <v>44848</v>
      </c>
      <c r="E14" s="4">
        <v>42</v>
      </c>
      <c r="F14" s="5">
        <f t="shared" si="2"/>
        <v>2.7301501571115003</v>
      </c>
    </row>
    <row r="15" spans="1:6" x14ac:dyDescent="0.25">
      <c r="A15" s="2">
        <v>44953</v>
      </c>
      <c r="B15" s="3">
        <v>314505</v>
      </c>
      <c r="C15" s="3">
        <f t="shared" si="1"/>
        <v>-4547</v>
      </c>
      <c r="D15" s="3">
        <f t="shared" si="0"/>
        <v>40301</v>
      </c>
      <c r="E15" s="4">
        <v>49</v>
      </c>
      <c r="F15" s="5">
        <f t="shared" si="2"/>
        <v>1.7772489128357454</v>
      </c>
    </row>
    <row r="16" spans="1:6" x14ac:dyDescent="0.25">
      <c r="A16" s="2">
        <v>44960</v>
      </c>
      <c r="B16" s="3">
        <v>292769</v>
      </c>
      <c r="C16" s="3">
        <f t="shared" si="1"/>
        <v>-21736</v>
      </c>
      <c r="D16" s="3">
        <f t="shared" si="0"/>
        <v>18565</v>
      </c>
      <c r="E16" s="4">
        <v>56</v>
      </c>
      <c r="F16" s="5">
        <f t="shared" si="2"/>
        <v>0.53264485470450174</v>
      </c>
    </row>
    <row r="17" spans="1:6" x14ac:dyDescent="0.25">
      <c r="A17" s="2">
        <v>44967</v>
      </c>
      <c r="B17" s="3">
        <v>321050</v>
      </c>
      <c r="C17" s="3">
        <f t="shared" si="1"/>
        <v>28281</v>
      </c>
      <c r="D17" s="3">
        <f t="shared" si="0"/>
        <v>46846</v>
      </c>
      <c r="E17" s="4">
        <v>63</v>
      </c>
      <c r="F17" s="5">
        <f t="shared" si="2"/>
        <v>1.4937828801019553</v>
      </c>
    </row>
    <row r="18" spans="1:6" x14ac:dyDescent="0.25">
      <c r="A18" s="2">
        <v>44974</v>
      </c>
      <c r="B18" s="3">
        <v>307871</v>
      </c>
      <c r="C18" s="3">
        <f t="shared" si="1"/>
        <v>-13179</v>
      </c>
      <c r="D18" s="3">
        <f t="shared" si="0"/>
        <v>33667</v>
      </c>
      <c r="E18" s="4">
        <v>70</v>
      </c>
      <c r="F18" s="5">
        <f t="shared" si="2"/>
        <v>0.82916331043217273</v>
      </c>
    </row>
    <row r="19" spans="1:6" x14ac:dyDescent="0.25">
      <c r="A19" s="2">
        <v>44981</v>
      </c>
      <c r="B19" s="3">
        <v>302948</v>
      </c>
      <c r="C19" s="3">
        <f t="shared" si="1"/>
        <v>-4923</v>
      </c>
      <c r="D19" s="3">
        <f t="shared" si="0"/>
        <v>28744</v>
      </c>
      <c r="E19" s="4">
        <v>77</v>
      </c>
      <c r="F19" s="5">
        <f t="shared" si="2"/>
        <v>0.6040808186476192</v>
      </c>
    </row>
    <row r="20" spans="1:6" x14ac:dyDescent="0.25">
      <c r="A20" s="2">
        <v>44988</v>
      </c>
      <c r="B20" s="3">
        <v>304027</v>
      </c>
      <c r="C20" s="3">
        <f t="shared" si="1"/>
        <v>1079</v>
      </c>
      <c r="D20" s="3">
        <f t="shared" si="0"/>
        <v>29823</v>
      </c>
      <c r="E20" s="4">
        <v>84</v>
      </c>
      <c r="F20" s="5">
        <f t="shared" si="2"/>
        <v>0.56615011197775855</v>
      </c>
    </row>
    <row r="21" spans="1:6" x14ac:dyDescent="0.25">
      <c r="A21" s="2">
        <v>44995</v>
      </c>
      <c r="B21" s="3">
        <v>305424</v>
      </c>
      <c r="C21" s="3">
        <f t="shared" si="1"/>
        <v>1397</v>
      </c>
      <c r="D21" s="3">
        <f t="shared" si="0"/>
        <v>31220</v>
      </c>
      <c r="E21" s="4">
        <v>91</v>
      </c>
      <c r="F21" s="5">
        <f t="shared" si="2"/>
        <v>0.5411045673838597</v>
      </c>
    </row>
    <row r="22" spans="1:6" x14ac:dyDescent="0.25">
      <c r="A22" s="2">
        <v>45002</v>
      </c>
      <c r="B22" s="3">
        <v>310033</v>
      </c>
      <c r="C22" s="3">
        <f t="shared" si="1"/>
        <v>4609</v>
      </c>
      <c r="D22" s="3">
        <f t="shared" si="0"/>
        <v>35829</v>
      </c>
      <c r="E22" s="4">
        <v>98</v>
      </c>
      <c r="F22" s="5">
        <f t="shared" si="2"/>
        <v>0.57994674518070899</v>
      </c>
    </row>
    <row r="23" spans="1:6" x14ac:dyDescent="0.25">
      <c r="A23" s="2">
        <v>45009</v>
      </c>
      <c r="B23" s="3">
        <v>309698</v>
      </c>
      <c r="C23" s="3">
        <f t="shared" si="1"/>
        <v>-335</v>
      </c>
      <c r="D23" s="3">
        <f t="shared" si="0"/>
        <v>35494</v>
      </c>
      <c r="E23" s="4">
        <v>105</v>
      </c>
      <c r="F23" s="5">
        <f t="shared" si="2"/>
        <v>0.52674839035141097</v>
      </c>
    </row>
    <row r="24" spans="1:6" x14ac:dyDescent="0.25">
      <c r="A24" s="2">
        <v>45016</v>
      </c>
      <c r="B24" s="3">
        <v>311530</v>
      </c>
      <c r="C24" s="3">
        <f t="shared" si="1"/>
        <v>1832</v>
      </c>
      <c r="D24" s="3">
        <f t="shared" si="0"/>
        <v>37326</v>
      </c>
      <c r="E24" s="4">
        <v>112</v>
      </c>
      <c r="F24" s="5">
        <f t="shared" si="2"/>
        <v>0.51575729072371779</v>
      </c>
    </row>
    <row r="25" spans="1:6" x14ac:dyDescent="0.25">
      <c r="A25" s="2">
        <v>45023</v>
      </c>
      <c r="B25" s="3">
        <v>310077</v>
      </c>
      <c r="C25" s="3">
        <f t="shared" si="1"/>
        <v>-1453</v>
      </c>
      <c r="D25" s="3">
        <f t="shared" si="0"/>
        <v>35873</v>
      </c>
      <c r="E25" s="4">
        <v>119</v>
      </c>
      <c r="F25" s="5">
        <f t="shared" si="2"/>
        <v>0.45806516636436223</v>
      </c>
    </row>
    <row r="26" spans="1:6" x14ac:dyDescent="0.25">
      <c r="A26" s="2">
        <v>45030</v>
      </c>
      <c r="B26" s="3">
        <v>309482</v>
      </c>
      <c r="C26" s="3">
        <f t="shared" si="1"/>
        <v>-595</v>
      </c>
      <c r="D26" s="3">
        <f t="shared" si="0"/>
        <v>35278</v>
      </c>
      <c r="E26" s="4">
        <v>126</v>
      </c>
      <c r="F26" s="5">
        <f t="shared" si="2"/>
        <v>0.41991322323535551</v>
      </c>
    </row>
    <row r="27" spans="1:6" x14ac:dyDescent="0.25">
      <c r="A27" s="2">
        <v>45037</v>
      </c>
      <c r="B27" s="3">
        <v>314263</v>
      </c>
      <c r="C27" s="3">
        <f t="shared" si="1"/>
        <v>4781</v>
      </c>
      <c r="D27" s="3">
        <f t="shared" si="0"/>
        <v>40059</v>
      </c>
      <c r="E27" s="4">
        <v>133</v>
      </c>
      <c r="F27" s="5">
        <f t="shared" si="2"/>
        <v>0.45384995594946242</v>
      </c>
    </row>
    <row r="28" spans="1:6" x14ac:dyDescent="0.25">
      <c r="A28" s="2">
        <v>45044</v>
      </c>
      <c r="B28" s="3">
        <v>318111</v>
      </c>
      <c r="C28" s="3">
        <f t="shared" si="1"/>
        <v>3848</v>
      </c>
      <c r="D28" s="3">
        <f t="shared" si="0"/>
        <v>43907</v>
      </c>
      <c r="E28" s="4">
        <v>140</v>
      </c>
      <c r="F28" s="5">
        <f t="shared" si="2"/>
        <v>0.47290077946931786</v>
      </c>
    </row>
    <row r="29" spans="1:6" x14ac:dyDescent="0.25">
      <c r="A29" s="2">
        <v>45051</v>
      </c>
      <c r="B29" s="3">
        <v>329835</v>
      </c>
      <c r="C29" s="3">
        <f t="shared" si="1"/>
        <v>11724</v>
      </c>
      <c r="D29" s="3">
        <f t="shared" si="0"/>
        <v>55631</v>
      </c>
      <c r="E29" s="4">
        <v>147</v>
      </c>
      <c r="F29" s="5">
        <f t="shared" si="2"/>
        <v>0.58195106530546514</v>
      </c>
    </row>
    <row r="30" spans="1:6" x14ac:dyDescent="0.25">
      <c r="A30" s="2">
        <v>45058</v>
      </c>
      <c r="B30" s="3">
        <v>328774</v>
      </c>
      <c r="C30" s="3">
        <f t="shared" si="1"/>
        <v>-1061</v>
      </c>
      <c r="D30" s="3">
        <f t="shared" si="0"/>
        <v>54570</v>
      </c>
      <c r="E30" s="4">
        <v>154</v>
      </c>
      <c r="F30" s="5">
        <f t="shared" si="2"/>
        <v>0.53752560716265529</v>
      </c>
    </row>
    <row r="31" spans="1:6" x14ac:dyDescent="0.25">
      <c r="A31" s="2">
        <v>45065</v>
      </c>
      <c r="B31" s="3">
        <v>334177</v>
      </c>
      <c r="C31" s="3">
        <f t="shared" si="1"/>
        <v>5403</v>
      </c>
      <c r="D31" s="3">
        <f t="shared" si="0"/>
        <v>59973</v>
      </c>
      <c r="E31" s="4">
        <v>161</v>
      </c>
      <c r="F31" s="5">
        <f t="shared" si="2"/>
        <v>0.56584408467820202</v>
      </c>
    </row>
    <row r="32" spans="1:6" x14ac:dyDescent="0.25">
      <c r="A32" s="2">
        <v>45072</v>
      </c>
      <c r="B32" s="3">
        <v>335713</v>
      </c>
      <c r="C32" s="3">
        <f t="shared" si="1"/>
        <v>1536</v>
      </c>
      <c r="D32" s="3">
        <f t="shared" si="0"/>
        <v>61509</v>
      </c>
      <c r="E32" s="4">
        <v>168</v>
      </c>
      <c r="F32" s="5">
        <f t="shared" si="2"/>
        <v>0.55224757229691823</v>
      </c>
    </row>
    <row r="33" spans="1:6" x14ac:dyDescent="0.25">
      <c r="A33" s="2">
        <v>45079</v>
      </c>
      <c r="B33" s="3">
        <v>342589</v>
      </c>
      <c r="C33" s="3">
        <f t="shared" si="1"/>
        <v>6876</v>
      </c>
      <c r="D33" s="3">
        <f t="shared" si="0"/>
        <v>68385</v>
      </c>
      <c r="E33" s="4">
        <v>175</v>
      </c>
      <c r="F33" s="5">
        <f t="shared" si="2"/>
        <v>0.59106453931345837</v>
      </c>
    </row>
    <row r="34" spans="1:6" x14ac:dyDescent="0.25">
      <c r="A34" s="2">
        <v>45086</v>
      </c>
      <c r="B34" s="3">
        <v>346786</v>
      </c>
      <c r="C34" s="3">
        <f t="shared" si="1"/>
        <v>4197</v>
      </c>
      <c r="D34" s="3">
        <f t="shared" si="0"/>
        <v>72582</v>
      </c>
      <c r="E34" s="4">
        <v>182</v>
      </c>
      <c r="F34" s="5">
        <f t="shared" si="2"/>
        <v>0.60153307959010349</v>
      </c>
    </row>
    <row r="35" spans="1:6" x14ac:dyDescent="0.25">
      <c r="A35" s="2">
        <v>45093</v>
      </c>
      <c r="B35" s="3">
        <v>354959</v>
      </c>
      <c r="C35" s="3">
        <f t="shared" si="1"/>
        <v>8173</v>
      </c>
      <c r="D35" s="3">
        <f t="shared" si="0"/>
        <v>80755</v>
      </c>
      <c r="E35" s="4">
        <v>189</v>
      </c>
      <c r="F35" s="5">
        <f t="shared" si="2"/>
        <v>0.64625811063784777</v>
      </c>
    </row>
    <row r="36" spans="1:6" x14ac:dyDescent="0.25">
      <c r="A36" s="2">
        <v>45100</v>
      </c>
      <c r="B36" s="3">
        <v>357458</v>
      </c>
      <c r="C36" s="3">
        <f t="shared" si="1"/>
        <v>2499</v>
      </c>
      <c r="D36" s="3">
        <f t="shared" si="0"/>
        <v>83254</v>
      </c>
      <c r="E36" s="4">
        <f>E35+2</f>
        <v>191</v>
      </c>
      <c r="F36" s="5">
        <f t="shared" si="2"/>
        <v>0.65979100911892252</v>
      </c>
    </row>
    <row r="37" spans="1:6" x14ac:dyDescent="0.25">
      <c r="A37" s="2">
        <v>45106</v>
      </c>
      <c r="B37" s="3">
        <v>362896</v>
      </c>
      <c r="C37" s="3">
        <f t="shared" si="1"/>
        <v>5438</v>
      </c>
      <c r="D37" s="3">
        <f t="shared" si="0"/>
        <v>88692</v>
      </c>
      <c r="E37" s="4">
        <f>E36+6</f>
        <v>197</v>
      </c>
      <c r="F37" s="5">
        <f t="shared" si="2"/>
        <v>0.68073918923780852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Sovoron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Regan</dc:creator>
  <cp:lastModifiedBy>User</cp:lastModifiedBy>
  <dcterms:created xsi:type="dcterms:W3CDTF">2023-06-16T00:41:00Z</dcterms:created>
  <dcterms:modified xsi:type="dcterms:W3CDTF">2023-07-01T08:08:52Z</dcterms:modified>
</cp:coreProperties>
</file>